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年金額" sheetId="1" r:id="rId1"/>
    <sheet name="単価" sheetId="2" r:id="rId2"/>
    <sheet name="引数" sheetId="3" r:id="rId3"/>
  </sheets>
  <definedNames/>
  <calcPr fullCalcOnLoad="1"/>
</workbook>
</file>

<file path=xl/comments2.xml><?xml version="1.0" encoding="utf-8"?>
<comments xmlns="http://schemas.openxmlformats.org/spreadsheetml/2006/main">
  <authors>
    <author>農業者年金基金</author>
  </authors>
  <commentList>
    <comment ref="C1" authorId="0">
      <text>
        <r>
          <rPr>
            <b/>
            <sz val="9"/>
            <rFont val="ＭＳ Ｐゴシック"/>
            <family val="3"/>
          </rPr>
          <t>平成１４年１月１日時点で受給権者であった場合。</t>
        </r>
      </text>
    </comment>
    <comment ref="B1" authorId="0">
      <text>
        <r>
          <rPr>
            <b/>
            <sz val="9"/>
            <rFont val="ＭＳ Ｐゴシック"/>
            <family val="3"/>
          </rPr>
          <t>平成１４年１月１日時点で受給権者であった場合。</t>
        </r>
      </text>
    </comment>
  </commentList>
</comments>
</file>

<file path=xl/sharedStrings.xml><?xml version="1.0" encoding="utf-8"?>
<sst xmlns="http://schemas.openxmlformats.org/spreadsheetml/2006/main" count="45" uniqueCount="36">
  <si>
    <t>生年月日</t>
  </si>
  <si>
    <t>減額率</t>
  </si>
  <si>
    <t>本来支給</t>
  </si>
  <si>
    <t>納付済月数</t>
  </si>
  <si>
    <t>支給基準年齢</t>
  </si>
  <si>
    <t>経営移譲の時期</t>
  </si>
  <si>
    <t>～14.1.1(単価１）</t>
  </si>
  <si>
    <t>14.1.1～（単価２）</t>
  </si>
  <si>
    <t>老齢年金単価表</t>
  </si>
  <si>
    <t>単価</t>
  </si>
  <si>
    <t>※単価１は平成14年1月1日時点で受給権者</t>
  </si>
  <si>
    <t>　単価２は被保険者であったもの</t>
  </si>
  <si>
    <t>特例老齢年金単価1</t>
  </si>
  <si>
    <t>特例老齢年金単価2</t>
  </si>
  <si>
    <t>特例老齢年金</t>
  </si>
  <si>
    <t>旧旧法</t>
  </si>
  <si>
    <t>老齢年金</t>
  </si>
  <si>
    <t>旧々法老齢年金</t>
  </si>
  <si>
    <t>月</t>
  </si>
  <si>
    <t>生まれ</t>
  </si>
  <si>
    <t>から</t>
  </si>
  <si>
    <t>才</t>
  </si>
  <si>
    <t>記入例</t>
  </si>
  <si>
    <t>納付月数</t>
  </si>
  <si>
    <t>（数字は半角、元号はアルファベット(T・S)でお願いします。）</t>
  </si>
  <si>
    <t>（数字は半角、元号はアルファベット(S・H)でお願いします。）</t>
  </si>
  <si>
    <r>
      <t>半角で</t>
    </r>
    <r>
      <rPr>
        <b/>
        <sz val="12"/>
        <color indexed="10"/>
        <rFont val="ＭＳ 明朝"/>
        <family val="1"/>
      </rPr>
      <t>数字のみ</t>
    </r>
    <r>
      <rPr>
        <sz val="12"/>
        <rFont val="ＭＳ 明朝"/>
        <family val="1"/>
      </rPr>
      <t>記入して下さい。</t>
    </r>
  </si>
  <si>
    <r>
      <t>昭和11年11月11日生まれ→</t>
    </r>
    <r>
      <rPr>
        <b/>
        <sz val="12"/>
        <color indexed="10"/>
        <rFont val="ＭＳ 明朝"/>
        <family val="1"/>
      </rPr>
      <t>S11.11.11</t>
    </r>
  </si>
  <si>
    <r>
      <t>平成11年11月11日経営移譲→</t>
    </r>
    <r>
      <rPr>
        <b/>
        <sz val="12"/>
        <color indexed="10"/>
        <rFont val="ＭＳ 明朝"/>
        <family val="1"/>
      </rPr>
      <t>H11.11.11</t>
    </r>
  </si>
  <si>
    <r>
      <t>経営移譲をしたときの年齢を</t>
    </r>
    <r>
      <rPr>
        <b/>
        <sz val="12"/>
        <color indexed="10"/>
        <rFont val="ＭＳ 明朝"/>
        <family val="1"/>
      </rPr>
      <t>数字のみ</t>
    </r>
    <r>
      <rPr>
        <sz val="12"/>
        <rFont val="ＭＳ 明朝"/>
        <family val="1"/>
      </rPr>
      <t>で記載してください。</t>
    </r>
  </si>
  <si>
    <t>※経営移譲の際、繰下の申出をされた方は経営移譲年金の支給開始を希望した年齢を記入して下さい。</t>
  </si>
  <si>
    <t>※ただし、支給停止事由に該当した時点で経営移譲年金の受給が始まっていない方は、支給停止事由に該当した時点での年齢を記入して下さい。</t>
  </si>
  <si>
    <t>注　この試算表は平成３年３月３１日以降に経営移譲年金の受給権が発生した方のみが対象です。</t>
  </si>
  <si>
    <t>　　経営移譲が平成３年３月３１日以前の方は既に受給されている老齢年金のみの受給になります。</t>
  </si>
  <si>
    <t>↑単価は端数処理の関係で若干ずれることがあります。</t>
  </si>
  <si>
    <t>　あくまで試算表としてご確認下さい。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</si>
</sst>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才&quot;&quot;よ&quot;&quot;り&quot;&quot;任&quot;&quot;継&quot;"/>
    <numFmt numFmtId="178" formatCode="&quot;\&quot;#,##0.0;[Red]&quot;\&quot;\-#,##0.0"/>
    <numFmt numFmtId="179" formatCode="ge\.m\.d&quot;以&quot;&quot;前&quot;"/>
    <numFmt numFmtId="180" formatCode="0.0"/>
    <numFmt numFmtId="181" formatCode="&quot;Yes&quot;;&quot;Yes&quot;;&quot;No&quot;"/>
    <numFmt numFmtId="182" formatCode="&quot;True&quot;;&quot;True&quot;;&quot;False&quot;"/>
    <numFmt numFmtId="183" formatCode="&quot;On&quot;;&quot;On&quot;;&quot;Off&quot;"/>
  </numFmts>
  <fonts count="12">
    <font>
      <sz val="11"/>
      <name val="ＭＳ 明朝"/>
      <family val="1"/>
    </font>
    <font>
      <sz val="11"/>
      <name val="ＭＳ Ｐゴシック"/>
      <family val="0"/>
    </font>
    <font>
      <sz val="6"/>
      <name val="ＭＳ Ｐゴシック"/>
      <family val="3"/>
    </font>
    <font>
      <sz val="12"/>
      <name val="ＭＳ 明朝"/>
      <family val="1"/>
    </font>
    <font>
      <sz val="10"/>
      <name val="ＭＳ 明朝"/>
      <family val="1"/>
    </font>
    <font>
      <b/>
      <sz val="9"/>
      <name val="ＭＳ Ｐゴシック"/>
      <family val="3"/>
    </font>
    <font>
      <sz val="12"/>
      <color indexed="22"/>
      <name val="ＭＳ 明朝"/>
      <family val="1"/>
    </font>
    <font>
      <sz val="6"/>
      <name val="ＭＳ 明朝"/>
      <family val="1"/>
    </font>
    <font>
      <b/>
      <sz val="12"/>
      <color indexed="10"/>
      <name val="ＭＳ 明朝"/>
      <family val="1"/>
    </font>
    <font>
      <sz val="12"/>
      <color indexed="12"/>
      <name val="ＭＳ 明朝"/>
      <family val="1"/>
    </font>
    <font>
      <b/>
      <sz val="14"/>
      <color indexed="18"/>
      <name val="ＭＳ 明朝"/>
      <family val="1"/>
    </font>
    <font>
      <b/>
      <sz val="8"/>
      <name val="ＭＳ 明朝"/>
      <family val="2"/>
    </font>
  </fonts>
  <fills count="5">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45"/>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1" fontId="4" fillId="2" borderId="1" applyNumberFormat="0" applyFill="0" applyBorder="0" applyAlignment="0" applyProtection="0"/>
  </cellStyleXfs>
  <cellXfs count="67">
    <xf numFmtId="0" fontId="0" fillId="0" borderId="0" xfId="0" applyAlignment="1">
      <alignment vertical="center"/>
    </xf>
    <xf numFmtId="0" fontId="0" fillId="0" borderId="0" xfId="0" applyFont="1" applyAlignment="1">
      <alignment vertical="center"/>
    </xf>
    <xf numFmtId="0" fontId="3" fillId="2" borderId="1" xfId="0" applyFont="1" applyFill="1" applyBorder="1" applyAlignment="1">
      <alignment horizontal="center"/>
    </xf>
    <xf numFmtId="0" fontId="0" fillId="2" borderId="1" xfId="0" applyFont="1" applyFill="1" applyBorder="1" applyAlignment="1">
      <alignment horizontal="center"/>
    </xf>
    <xf numFmtId="0" fontId="0" fillId="0" borderId="0" xfId="0" applyFont="1" applyAlignment="1">
      <alignment vertical="center"/>
    </xf>
    <xf numFmtId="0" fontId="0" fillId="2" borderId="1" xfId="0" applyFont="1" applyFill="1" applyBorder="1" applyAlignment="1">
      <alignment horizontal="center"/>
    </xf>
    <xf numFmtId="57" fontId="0" fillId="2" borderId="1" xfId="0" applyNumberFormat="1" applyFont="1" applyFill="1" applyBorder="1" applyAlignment="1">
      <alignment vertical="center"/>
    </xf>
    <xf numFmtId="6" fontId="0" fillId="0" borderId="1" xfId="18" applyFont="1" applyFill="1" applyBorder="1" applyAlignment="1">
      <alignment/>
    </xf>
    <xf numFmtId="0" fontId="3" fillId="0" borderId="0" xfId="0" applyFont="1" applyAlignment="1">
      <alignment vertical="center"/>
    </xf>
    <xf numFmtId="57" fontId="0" fillId="2" borderId="2" xfId="0" applyNumberFormat="1" applyFont="1" applyFill="1" applyBorder="1" applyAlignment="1">
      <alignment vertical="center"/>
    </xf>
    <xf numFmtId="0" fontId="0" fillId="0" borderId="1" xfId="0" applyFont="1" applyFill="1" applyBorder="1" applyAlignment="1">
      <alignment/>
    </xf>
    <xf numFmtId="2" fontId="0" fillId="0" borderId="1" xfId="0" applyNumberFormat="1" applyFont="1" applyFill="1" applyBorder="1" applyAlignment="1">
      <alignment/>
    </xf>
    <xf numFmtId="0" fontId="3" fillId="0" borderId="0" xfId="0" applyFont="1" applyAlignment="1">
      <alignment horizontal="distributed" vertical="center"/>
    </xf>
    <xf numFmtId="38" fontId="3" fillId="0" borderId="0" xfId="16" applyFont="1" applyAlignment="1">
      <alignment vertical="center"/>
    </xf>
    <xf numFmtId="6" fontId="3" fillId="2" borderId="1" xfId="18" applyNumberFormat="1" applyFont="1" applyFill="1" applyBorder="1" applyAlignment="1">
      <alignment horizontal="center"/>
    </xf>
    <xf numFmtId="0" fontId="0" fillId="0" borderId="0" xfId="0" applyFill="1" applyBorder="1" applyAlignment="1">
      <alignment horizontal="right" vertical="center" wrapText="1"/>
    </xf>
    <xf numFmtId="0" fontId="3" fillId="0" borderId="0" xfId="0" applyFont="1" applyFill="1" applyAlignment="1">
      <alignment vertical="center"/>
    </xf>
    <xf numFmtId="6" fontId="3" fillId="0" borderId="0" xfId="18" applyNumberFormat="1" applyFont="1" applyFill="1" applyBorder="1" applyAlignment="1">
      <alignment/>
    </xf>
    <xf numFmtId="6" fontId="3"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6" fontId="3" fillId="2" borderId="1" xfId="18" applyFont="1" applyFill="1" applyBorder="1" applyAlignment="1">
      <alignment horizontal="center" vertical="center"/>
    </xf>
    <xf numFmtId="6" fontId="6" fillId="2" borderId="1" xfId="18" applyFont="1" applyFill="1" applyBorder="1" applyAlignment="1">
      <alignment horizontal="center" vertical="center"/>
    </xf>
    <xf numFmtId="0" fontId="3" fillId="0" borderId="0" xfId="0" applyFont="1" applyAlignment="1">
      <alignment vertical="center"/>
    </xf>
    <xf numFmtId="0" fontId="0" fillId="2" borderId="3"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2" xfId="0" applyFont="1" applyFill="1" applyBorder="1" applyAlignment="1">
      <alignment horizontal="center"/>
    </xf>
    <xf numFmtId="0" fontId="0" fillId="2" borderId="4" xfId="0" applyFont="1" applyFill="1" applyBorder="1" applyAlignment="1">
      <alignment horizontal="center"/>
    </xf>
    <xf numFmtId="0" fontId="3" fillId="2" borderId="3" xfId="0" applyFont="1" applyFill="1" applyBorder="1" applyAlignment="1">
      <alignment horizontal="distributed" vertical="center"/>
    </xf>
    <xf numFmtId="57" fontId="0" fillId="0" borderId="3" xfId="0" applyNumberFormat="1" applyBorder="1" applyAlignment="1">
      <alignment vertical="center" wrapText="1"/>
    </xf>
    <xf numFmtId="0" fontId="0" fillId="0" borderId="3" xfId="0" applyBorder="1" applyAlignment="1">
      <alignment horizontal="right" vertical="center" wrapText="1"/>
    </xf>
    <xf numFmtId="57" fontId="0" fillId="0" borderId="3" xfId="0" applyNumberFormat="1" applyBorder="1" applyAlignment="1">
      <alignment horizontal="right" vertical="center" wrapText="1"/>
    </xf>
    <xf numFmtId="57" fontId="0" fillId="2" borderId="2" xfId="0" applyNumberFormat="1" applyFill="1" applyBorder="1" applyAlignment="1">
      <alignment horizontal="right" vertical="center" wrapText="1"/>
    </xf>
    <xf numFmtId="57" fontId="0" fillId="2" borderId="2" xfId="0" applyNumberFormat="1" applyFill="1" applyBorder="1" applyAlignment="1">
      <alignment vertical="center" wrapText="1"/>
    </xf>
    <xf numFmtId="0" fontId="0" fillId="2" borderId="2" xfId="0" applyFill="1" applyBorder="1" applyAlignment="1">
      <alignment vertical="center" wrapText="1"/>
    </xf>
    <xf numFmtId="0" fontId="3" fillId="0" borderId="0" xfId="0" applyFont="1" applyFill="1" applyBorder="1" applyAlignment="1">
      <alignment horizontal="distributed" vertical="center"/>
    </xf>
    <xf numFmtId="0" fontId="0" fillId="0" borderId="0" xfId="0"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9" fillId="0" borderId="7" xfId="0" applyFont="1" applyBorder="1" applyAlignment="1">
      <alignment vertical="center" wrapText="1"/>
    </xf>
    <xf numFmtId="0" fontId="9" fillId="0" borderId="0"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top" wrapText="1"/>
    </xf>
    <xf numFmtId="0" fontId="9" fillId="0" borderId="0"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10" fillId="0" borderId="0" xfId="0" applyFont="1" applyAlignment="1">
      <alignment vertical="center"/>
    </xf>
    <xf numFmtId="0" fontId="3" fillId="2" borderId="1" xfId="0" applyFont="1" applyFill="1" applyBorder="1" applyAlignment="1">
      <alignment vertical="center"/>
    </xf>
    <xf numFmtId="6" fontId="3" fillId="2" borderId="1" xfId="0" applyNumberFormat="1"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vertical="center"/>
    </xf>
    <xf numFmtId="0" fontId="3" fillId="3" borderId="1" xfId="0" applyFont="1" applyFill="1" applyBorder="1" applyAlignment="1">
      <alignment horizontal="distributed"/>
    </xf>
    <xf numFmtId="6" fontId="3" fillId="4" borderId="1" xfId="0" applyNumberFormat="1" applyFont="1" applyFill="1" applyBorder="1" applyAlignment="1">
      <alignment vertical="center"/>
    </xf>
  </cellXfs>
  <cellStyles count="7">
    <cellStyle name="Normal" xfId="0"/>
    <cellStyle name="Percent" xfId="15"/>
    <cellStyle name="Comma [0]" xfId="16"/>
    <cellStyle name="Comma" xfId="17"/>
    <cellStyle name="Currency [0]" xfId="18"/>
    <cellStyle name="Currency" xfId="19"/>
    <cellStyle name="任継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G9" sqref="G9"/>
    </sheetView>
  </sheetViews>
  <sheetFormatPr defaultColWidth="8.796875" defaultRowHeight="14.25"/>
  <cols>
    <col min="1" max="1" width="16.09765625" style="8" bestFit="1" customWidth="1"/>
    <col min="2" max="2" width="10.5" style="8" bestFit="1" customWidth="1"/>
    <col min="3" max="3" width="6.19921875" style="16" customWidth="1"/>
    <col min="5" max="5" width="16.09765625" style="0" customWidth="1"/>
    <col min="7" max="16384" width="9" style="8" customWidth="1"/>
  </cols>
  <sheetData>
    <row r="1" ht="17.25">
      <c r="A1" s="59" t="s">
        <v>32</v>
      </c>
    </row>
    <row r="2" ht="17.25">
      <c r="A2" s="59" t="s">
        <v>33</v>
      </c>
    </row>
    <row r="4" spans="1:8" ht="14.25">
      <c r="A4" s="29" t="s">
        <v>0</v>
      </c>
      <c r="B4" s="30">
        <v>12786</v>
      </c>
      <c r="C4" s="33" t="s">
        <v>19</v>
      </c>
      <c r="E4" s="60" t="s">
        <v>9</v>
      </c>
      <c r="F4" s="61">
        <f>SUM('単価'!A2:C2)</f>
        <v>730</v>
      </c>
      <c r="H4" s="13"/>
    </row>
    <row r="5" spans="1:5" ht="14.25">
      <c r="A5" s="29" t="s">
        <v>3</v>
      </c>
      <c r="B5" s="31">
        <v>242</v>
      </c>
      <c r="C5" s="34" t="s">
        <v>18</v>
      </c>
      <c r="E5" t="s">
        <v>34</v>
      </c>
    </row>
    <row r="6" spans="1:5" ht="14.25">
      <c r="A6" s="29" t="s">
        <v>5</v>
      </c>
      <c r="B6" s="32">
        <v>35858</v>
      </c>
      <c r="C6" s="35" t="s">
        <v>20</v>
      </c>
      <c r="E6" t="s">
        <v>35</v>
      </c>
    </row>
    <row r="7" spans="1:6" ht="14.25">
      <c r="A7" s="29" t="s">
        <v>4</v>
      </c>
      <c r="B7" s="31">
        <v>63</v>
      </c>
      <c r="C7" s="35" t="s">
        <v>21</v>
      </c>
      <c r="E7" s="65" t="s">
        <v>14</v>
      </c>
      <c r="F7" s="66">
        <f>ROUND(B5*('単価'!B2+'単価'!C2+'単価'!A2),-2)</f>
        <v>176700</v>
      </c>
    </row>
    <row r="8" spans="1:6" s="16" customFormat="1" ht="14.25">
      <c r="A8" s="36"/>
      <c r="B8" s="15"/>
      <c r="C8" s="37"/>
      <c r="D8" s="38"/>
      <c r="E8" s="38"/>
      <c r="F8" s="38"/>
    </row>
    <row r="9" spans="1:6" s="16" customFormat="1" ht="14.25">
      <c r="A9" s="62" t="s">
        <v>22</v>
      </c>
      <c r="B9" s="15"/>
      <c r="C9" s="37"/>
      <c r="D9" s="38"/>
      <c r="E9" s="38"/>
      <c r="F9" s="38"/>
    </row>
    <row r="10" spans="1:6" s="16" customFormat="1" ht="14.25">
      <c r="A10" s="63" t="s">
        <v>0</v>
      </c>
      <c r="B10" s="41"/>
      <c r="C10" s="41"/>
      <c r="D10" s="41"/>
      <c r="E10" s="41"/>
      <c r="F10" s="42"/>
    </row>
    <row r="11" spans="1:6" s="16" customFormat="1" ht="14.25">
      <c r="A11" s="43" t="s">
        <v>27</v>
      </c>
      <c r="B11" s="39"/>
      <c r="C11" s="39"/>
      <c r="D11" s="39"/>
      <c r="E11" s="39"/>
      <c r="F11" s="44"/>
    </row>
    <row r="12" spans="1:6" s="16" customFormat="1" ht="14.25">
      <c r="A12" s="45" t="s">
        <v>24</v>
      </c>
      <c r="B12" s="46"/>
      <c r="C12" s="46"/>
      <c r="D12" s="46"/>
      <c r="E12" s="46"/>
      <c r="F12" s="47"/>
    </row>
    <row r="13" spans="1:6" s="16" customFormat="1" ht="14.25">
      <c r="A13" s="63" t="s">
        <v>23</v>
      </c>
      <c r="B13" s="41"/>
      <c r="C13" s="41"/>
      <c r="D13" s="41"/>
      <c r="E13" s="41"/>
      <c r="F13" s="42"/>
    </row>
    <row r="14" spans="1:6" s="16" customFormat="1" ht="14.25">
      <c r="A14" s="45" t="s">
        <v>26</v>
      </c>
      <c r="B14" s="46"/>
      <c r="C14" s="46"/>
      <c r="D14" s="46"/>
      <c r="E14" s="46"/>
      <c r="F14" s="47"/>
    </row>
    <row r="15" spans="1:6" s="40" customFormat="1" ht="14.25">
      <c r="A15" s="64" t="s">
        <v>5</v>
      </c>
      <c r="B15" s="48"/>
      <c r="C15" s="48"/>
      <c r="D15" s="48"/>
      <c r="E15" s="48"/>
      <c r="F15" s="49"/>
    </row>
    <row r="16" spans="1:6" s="40" customFormat="1" ht="14.25">
      <c r="A16" s="43" t="s">
        <v>28</v>
      </c>
      <c r="B16" s="39"/>
      <c r="C16" s="39"/>
      <c r="D16" s="39"/>
      <c r="E16" s="39"/>
      <c r="F16" s="44"/>
    </row>
    <row r="17" spans="1:6" s="40" customFormat="1" ht="14.25">
      <c r="A17" s="45" t="s">
        <v>25</v>
      </c>
      <c r="B17" s="46"/>
      <c r="C17" s="46"/>
      <c r="D17" s="46"/>
      <c r="E17" s="46"/>
      <c r="F17" s="47"/>
    </row>
    <row r="18" spans="1:6" s="40" customFormat="1" ht="14.25">
      <c r="A18" s="64" t="s">
        <v>4</v>
      </c>
      <c r="B18" s="48"/>
      <c r="C18" s="48"/>
      <c r="D18" s="48"/>
      <c r="E18" s="48"/>
      <c r="F18" s="49"/>
    </row>
    <row r="19" spans="1:6" s="16" customFormat="1" ht="14.25">
      <c r="A19" s="43" t="s">
        <v>29</v>
      </c>
      <c r="B19" s="39"/>
      <c r="C19" s="39"/>
      <c r="D19" s="39"/>
      <c r="E19" s="39"/>
      <c r="F19" s="44"/>
    </row>
    <row r="20" spans="1:6" ht="14.25">
      <c r="A20" s="50" t="s">
        <v>30</v>
      </c>
      <c r="B20" s="51"/>
      <c r="C20" s="51"/>
      <c r="D20" s="51"/>
      <c r="E20" s="51"/>
      <c r="F20" s="52"/>
    </row>
    <row r="21" spans="1:6" ht="14.25">
      <c r="A21" s="50"/>
      <c r="B21" s="51"/>
      <c r="C21" s="51"/>
      <c r="D21" s="51"/>
      <c r="E21" s="51"/>
      <c r="F21" s="52"/>
    </row>
    <row r="22" spans="1:6" ht="14.25">
      <c r="A22" s="53" t="s">
        <v>31</v>
      </c>
      <c r="B22" s="54"/>
      <c r="C22" s="54"/>
      <c r="D22" s="54"/>
      <c r="E22" s="54"/>
      <c r="F22" s="55"/>
    </row>
    <row r="23" spans="1:6" ht="14.25">
      <c r="A23" s="56"/>
      <c r="B23" s="57"/>
      <c r="C23" s="57"/>
      <c r="D23" s="57"/>
      <c r="E23" s="57"/>
      <c r="F23" s="58"/>
    </row>
    <row r="24" ht="14.25">
      <c r="A24" s="12"/>
    </row>
    <row r="25" ht="14.25">
      <c r="C25" s="18"/>
    </row>
  </sheetData>
  <mergeCells count="8">
    <mergeCell ref="A19:F19"/>
    <mergeCell ref="A20:F21"/>
    <mergeCell ref="A22:F23"/>
    <mergeCell ref="A11:F11"/>
    <mergeCell ref="A12:F12"/>
    <mergeCell ref="A14:F14"/>
    <mergeCell ref="A17:F17"/>
    <mergeCell ref="A16:F1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B22" sqref="B22"/>
    </sheetView>
  </sheetViews>
  <sheetFormatPr defaultColWidth="8.796875" defaultRowHeight="14.25"/>
  <cols>
    <col min="1" max="1" width="16.09765625" style="16" bestFit="1" customWidth="1"/>
    <col min="2" max="3" width="19.3984375" style="8" bestFit="1" customWidth="1"/>
  </cols>
  <sheetData>
    <row r="1" spans="1:3" ht="15">
      <c r="A1" s="19" t="s">
        <v>17</v>
      </c>
      <c r="B1" s="2" t="s">
        <v>12</v>
      </c>
      <c r="C1" s="2" t="s">
        <v>13</v>
      </c>
    </row>
    <row r="2" spans="1:3" ht="15">
      <c r="A2" s="21">
        <f>IF('年金額'!B6&lt;=33328,(ROUND(VLOOKUP('年金額'!$B$4,'引数'!C4:D25,2,TRUE),0)),0)</f>
        <v>0</v>
      </c>
      <c r="B2" s="14">
        <f>SUM(B3:B5)</f>
        <v>730</v>
      </c>
      <c r="C2" s="14">
        <f>IF('年金額'!B6&gt;=37257,(ROUND(VLOOKUP('年金額'!B4,'引数'!G4:H24,2,TRUE)*VLOOKUP('年金額'!B7,'引数'!A1:B7,2,TRUE),0)),0)</f>
        <v>0</v>
      </c>
    </row>
    <row r="3" spans="1:3" ht="15">
      <c r="A3" s="15"/>
      <c r="B3" s="20">
        <f>IF(B6=537,536,0)</f>
        <v>0</v>
      </c>
      <c r="C3" s="2"/>
    </row>
    <row r="4" spans="1:3" ht="15">
      <c r="A4" s="15"/>
      <c r="B4" s="20">
        <f>IF(B6=528,529,0)</f>
        <v>0</v>
      </c>
      <c r="C4" s="14"/>
    </row>
    <row r="5" ht="14.25">
      <c r="B5" s="20">
        <f>IF(OR(B6=537,B6=528),0,B6)</f>
        <v>730</v>
      </c>
    </row>
    <row r="6" ht="14.25">
      <c r="B6" s="22">
        <f>IF(AND('年金額'!B6&lt;37257,'年金額'!B6&gt;33328),(ROUND(VLOOKUP('年金額'!$B$4,'引数'!E3:F24,2,TRUE)*VLOOKUP('年金額'!$B$7,'引数'!A1:B7,2,TRUE),0)),0)</f>
        <v>730</v>
      </c>
    </row>
    <row r="7" spans="1:3" ht="14.25">
      <c r="A7" s="17"/>
      <c r="B7" s="23" t="s">
        <v>10</v>
      </c>
      <c r="C7" s="23"/>
    </row>
    <row r="8" spans="1:3" ht="14.25">
      <c r="A8" s="18"/>
      <c r="B8" s="23" t="s">
        <v>11</v>
      </c>
      <c r="C8" s="23"/>
    </row>
    <row r="9" ht="14.25">
      <c r="A9" s="18"/>
    </row>
  </sheetData>
  <sheetProtection sheet="1" objects="1" scenarios="1"/>
  <mergeCells count="2">
    <mergeCell ref="B7:C7"/>
    <mergeCell ref="B8:C8"/>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25"/>
  <sheetViews>
    <sheetView workbookViewId="0" topLeftCell="C1">
      <selection activeCell="F10" sqref="F10"/>
    </sheetView>
  </sheetViews>
  <sheetFormatPr defaultColWidth="8.796875" defaultRowHeight="14.25"/>
  <cols>
    <col min="1" max="1" width="12.3984375" style="4" customWidth="1"/>
    <col min="2" max="2" width="7.09765625" style="4" bestFit="1" customWidth="1"/>
    <col min="3" max="3" width="9" style="4" bestFit="1" customWidth="1"/>
    <col min="4" max="4" width="7.09765625" style="4" customWidth="1"/>
    <col min="5" max="5" width="9" style="4" customWidth="1"/>
    <col min="6" max="6" width="9" style="4" bestFit="1" customWidth="1"/>
    <col min="7" max="16384" width="9" style="4" customWidth="1"/>
  </cols>
  <sheetData>
    <row r="1" spans="1:8" s="1" customFormat="1" ht="13.5">
      <c r="A1" s="3" t="s">
        <v>4</v>
      </c>
      <c r="B1" s="3" t="s">
        <v>1</v>
      </c>
      <c r="C1" s="26" t="s">
        <v>15</v>
      </c>
      <c r="D1" s="27"/>
      <c r="E1" s="26" t="s">
        <v>8</v>
      </c>
      <c r="F1" s="28"/>
      <c r="G1" s="28"/>
      <c r="H1" s="27"/>
    </row>
    <row r="2" spans="1:8" ht="13.5">
      <c r="A2" s="3">
        <v>60</v>
      </c>
      <c r="B2" s="10">
        <v>0.58</v>
      </c>
      <c r="C2" s="24" t="s">
        <v>16</v>
      </c>
      <c r="D2" s="25"/>
      <c r="E2" s="24" t="s">
        <v>6</v>
      </c>
      <c r="F2" s="25"/>
      <c r="G2" s="24" t="s">
        <v>7</v>
      </c>
      <c r="H2" s="25"/>
    </row>
    <row r="3" spans="1:8" ht="13.5">
      <c r="A3" s="5">
        <v>61</v>
      </c>
      <c r="B3" s="10">
        <v>0.65</v>
      </c>
      <c r="C3" s="5" t="s">
        <v>0</v>
      </c>
      <c r="D3" s="5" t="s">
        <v>9</v>
      </c>
      <c r="E3" s="5" t="s">
        <v>0</v>
      </c>
      <c r="F3" s="5" t="s">
        <v>2</v>
      </c>
      <c r="G3" s="5" t="s">
        <v>0</v>
      </c>
      <c r="H3" s="5" t="s">
        <v>2</v>
      </c>
    </row>
    <row r="4" spans="1:8" ht="13.5">
      <c r="A4" s="5">
        <v>62</v>
      </c>
      <c r="B4" s="10">
        <v>0.72</v>
      </c>
      <c r="C4" s="6">
        <v>92</v>
      </c>
      <c r="D4" s="7">
        <v>999</v>
      </c>
      <c r="E4" s="9">
        <v>9589</v>
      </c>
      <c r="F4" s="7">
        <v>979</v>
      </c>
      <c r="G4" s="6">
        <v>13517</v>
      </c>
      <c r="H4" s="7">
        <v>926</v>
      </c>
    </row>
    <row r="5" spans="1:8" ht="13.5">
      <c r="A5" s="5">
        <v>63</v>
      </c>
      <c r="B5" s="11">
        <v>0.8</v>
      </c>
      <c r="C5" s="6">
        <v>9589</v>
      </c>
      <c r="D5" s="7">
        <v>999</v>
      </c>
      <c r="E5" s="9">
        <v>9954</v>
      </c>
      <c r="F5" s="7">
        <v>966</v>
      </c>
      <c r="G5" s="6">
        <v>13606</v>
      </c>
      <c r="H5" s="7">
        <v>941</v>
      </c>
    </row>
    <row r="6" spans="1:8" ht="13.5">
      <c r="A6" s="5">
        <v>64</v>
      </c>
      <c r="B6" s="10">
        <v>0.89</v>
      </c>
      <c r="C6" s="6">
        <v>9954</v>
      </c>
      <c r="D6" s="7">
        <v>973</v>
      </c>
      <c r="E6" s="9">
        <v>10320</v>
      </c>
      <c r="F6" s="7">
        <v>951</v>
      </c>
      <c r="G6" s="6">
        <v>13971</v>
      </c>
      <c r="H6" s="7">
        <v>955</v>
      </c>
    </row>
    <row r="7" spans="1:8" ht="13.5">
      <c r="A7" s="5">
        <v>65</v>
      </c>
      <c r="B7" s="10">
        <v>1</v>
      </c>
      <c r="C7" s="6">
        <v>10320</v>
      </c>
      <c r="D7" s="7">
        <v>951</v>
      </c>
      <c r="E7" s="9">
        <v>10685</v>
      </c>
      <c r="F7" s="7">
        <v>938</v>
      </c>
      <c r="G7" s="6">
        <v>14336</v>
      </c>
      <c r="H7" s="7">
        <v>969</v>
      </c>
    </row>
    <row r="8" spans="3:8" ht="13.5">
      <c r="C8" s="6">
        <v>10685</v>
      </c>
      <c r="D8" s="7">
        <v>938</v>
      </c>
      <c r="E8" s="9">
        <v>11050</v>
      </c>
      <c r="F8" s="7">
        <v>925</v>
      </c>
      <c r="G8" s="6">
        <v>14702</v>
      </c>
      <c r="H8" s="7">
        <v>984</v>
      </c>
    </row>
    <row r="9" spans="3:8" ht="13.5">
      <c r="C9" s="6">
        <v>11050</v>
      </c>
      <c r="D9" s="7">
        <v>925</v>
      </c>
      <c r="E9" s="9">
        <v>11415</v>
      </c>
      <c r="F9" s="7">
        <v>911</v>
      </c>
      <c r="G9" s="6">
        <v>15067</v>
      </c>
      <c r="H9" s="7">
        <v>1000</v>
      </c>
    </row>
    <row r="10" spans="3:8" ht="13.5">
      <c r="C10" s="6">
        <v>11415</v>
      </c>
      <c r="D10" s="7">
        <v>911</v>
      </c>
      <c r="E10" s="9">
        <v>11781</v>
      </c>
      <c r="F10" s="7">
        <v>911</v>
      </c>
      <c r="G10" s="6">
        <v>15432</v>
      </c>
      <c r="H10" s="7">
        <v>1015</v>
      </c>
    </row>
    <row r="11" spans="3:8" ht="13.5">
      <c r="C11" s="6">
        <v>11781</v>
      </c>
      <c r="D11" s="7">
        <v>898</v>
      </c>
      <c r="E11" s="9">
        <v>12146</v>
      </c>
      <c r="F11" s="7">
        <v>912</v>
      </c>
      <c r="G11" s="6">
        <v>15797</v>
      </c>
      <c r="H11" s="7">
        <v>1030</v>
      </c>
    </row>
    <row r="12" spans="3:8" ht="13.5">
      <c r="C12" s="6">
        <v>12146</v>
      </c>
      <c r="D12" s="7">
        <v>886</v>
      </c>
      <c r="E12" s="9">
        <v>12511</v>
      </c>
      <c r="F12" s="7">
        <v>912</v>
      </c>
      <c r="G12" s="6">
        <v>16163</v>
      </c>
      <c r="H12" s="7">
        <v>1045</v>
      </c>
    </row>
    <row r="13" spans="3:8" ht="13.5">
      <c r="C13" s="6">
        <v>12511</v>
      </c>
      <c r="D13" s="7">
        <v>872</v>
      </c>
      <c r="E13" s="9">
        <v>12876</v>
      </c>
      <c r="F13" s="7">
        <v>912</v>
      </c>
      <c r="G13" s="6">
        <v>16528</v>
      </c>
      <c r="H13" s="7">
        <v>1062</v>
      </c>
    </row>
    <row r="14" spans="3:8" ht="13.5">
      <c r="C14" s="6">
        <v>12876</v>
      </c>
      <c r="D14" s="7">
        <v>861</v>
      </c>
      <c r="E14" s="9">
        <v>13242</v>
      </c>
      <c r="F14" s="7">
        <v>912</v>
      </c>
      <c r="G14" s="6">
        <v>16893</v>
      </c>
      <c r="H14" s="7">
        <v>1078</v>
      </c>
    </row>
    <row r="15" spans="3:8" ht="13.5">
      <c r="C15" s="6">
        <v>13242</v>
      </c>
      <c r="D15" s="7">
        <v>848</v>
      </c>
      <c r="E15" s="9">
        <v>13607</v>
      </c>
      <c r="F15" s="7">
        <v>913</v>
      </c>
      <c r="G15" s="6">
        <v>17258</v>
      </c>
      <c r="H15" s="7">
        <v>1094</v>
      </c>
    </row>
    <row r="16" spans="3:8" ht="13.5">
      <c r="C16" s="6">
        <v>13607</v>
      </c>
      <c r="D16" s="7">
        <v>836</v>
      </c>
      <c r="E16" s="9">
        <v>13972</v>
      </c>
      <c r="F16" s="7">
        <v>913</v>
      </c>
      <c r="G16" s="6">
        <v>17624</v>
      </c>
      <c r="H16" s="7">
        <v>1111</v>
      </c>
    </row>
    <row r="17" spans="3:8" ht="13.5">
      <c r="C17" s="6">
        <v>13972</v>
      </c>
      <c r="D17" s="7">
        <v>823</v>
      </c>
      <c r="E17" s="9">
        <v>14337</v>
      </c>
      <c r="F17" s="7">
        <v>913</v>
      </c>
      <c r="G17" s="6">
        <v>17989</v>
      </c>
      <c r="H17" s="7">
        <v>1127</v>
      </c>
    </row>
    <row r="18" spans="3:8" ht="13.5">
      <c r="C18" s="6">
        <v>14337</v>
      </c>
      <c r="D18" s="7">
        <v>812</v>
      </c>
      <c r="E18" s="9">
        <v>14703</v>
      </c>
      <c r="F18" s="7">
        <v>913</v>
      </c>
      <c r="G18" s="6">
        <v>18354</v>
      </c>
      <c r="H18" s="7">
        <v>1144</v>
      </c>
    </row>
    <row r="19" spans="3:8" ht="13.5">
      <c r="C19" s="6">
        <v>14703</v>
      </c>
      <c r="D19" s="7">
        <v>801</v>
      </c>
      <c r="E19" s="9">
        <v>15068</v>
      </c>
      <c r="F19" s="7">
        <v>914</v>
      </c>
      <c r="G19" s="6">
        <v>18719</v>
      </c>
      <c r="H19" s="7">
        <v>1162</v>
      </c>
    </row>
    <row r="20" spans="3:8" ht="13.5">
      <c r="C20" s="6">
        <v>15068</v>
      </c>
      <c r="D20" s="7">
        <v>789</v>
      </c>
      <c r="E20" s="9">
        <v>15433</v>
      </c>
      <c r="F20" s="7">
        <v>914</v>
      </c>
      <c r="G20" s="6">
        <v>19085</v>
      </c>
      <c r="H20" s="7">
        <v>1179</v>
      </c>
    </row>
    <row r="21" spans="3:8" ht="13.5">
      <c r="C21" s="6">
        <v>15433</v>
      </c>
      <c r="D21" s="7">
        <v>777</v>
      </c>
      <c r="E21" s="9">
        <v>15798</v>
      </c>
      <c r="F21" s="7">
        <v>914</v>
      </c>
      <c r="G21" s="6">
        <v>19450</v>
      </c>
      <c r="H21" s="7">
        <v>1197</v>
      </c>
    </row>
    <row r="22" spans="3:8" ht="13.5">
      <c r="C22" s="6">
        <v>15798</v>
      </c>
      <c r="D22" s="7">
        <v>767</v>
      </c>
      <c r="E22" s="9">
        <v>16164</v>
      </c>
      <c r="F22" s="7">
        <v>914</v>
      </c>
      <c r="G22" s="6">
        <v>19815</v>
      </c>
      <c r="H22" s="7">
        <v>1215</v>
      </c>
    </row>
    <row r="23" spans="3:8" ht="13.5">
      <c r="C23" s="6">
        <v>16164</v>
      </c>
      <c r="D23" s="7">
        <v>755</v>
      </c>
      <c r="E23" s="9">
        <v>16529</v>
      </c>
      <c r="F23" s="7">
        <v>914</v>
      </c>
      <c r="G23" s="6">
        <v>20180</v>
      </c>
      <c r="H23" s="7">
        <v>1244</v>
      </c>
    </row>
    <row r="24" spans="3:8" ht="13.5">
      <c r="C24" s="6">
        <v>16529</v>
      </c>
      <c r="D24" s="7">
        <v>745</v>
      </c>
      <c r="E24" s="9">
        <v>16894</v>
      </c>
      <c r="F24" s="7">
        <v>915</v>
      </c>
      <c r="G24" s="6">
        <v>20546</v>
      </c>
      <c r="H24" s="7">
        <v>1301</v>
      </c>
    </row>
    <row r="25" spans="3:4" ht="13.5">
      <c r="C25" s="6">
        <v>16894</v>
      </c>
      <c r="D25" s="7">
        <v>734</v>
      </c>
    </row>
  </sheetData>
  <sheetProtection sheet="1" objects="1" scenarios="1"/>
  <mergeCells count="5">
    <mergeCell ref="C2:D2"/>
    <mergeCell ref="C1:D1"/>
    <mergeCell ref="E2:F2"/>
    <mergeCell ref="E1:H1"/>
    <mergeCell ref="G2:H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給付課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農業者年金基金</dc:creator>
  <cp:keywords/>
  <dc:description/>
  <cp:lastModifiedBy>農業者年金基金</cp:lastModifiedBy>
  <cp:lastPrinted>2002-06-28T01:32:15Z</cp:lastPrinted>
  <dcterms:created xsi:type="dcterms:W3CDTF">2002-06-05T02:30:46Z</dcterms:created>
  <dcterms:modified xsi:type="dcterms:W3CDTF">2002-11-22T07:04:16Z</dcterms:modified>
  <cp:category/>
  <cp:version/>
  <cp:contentType/>
  <cp:contentStatus/>
</cp:coreProperties>
</file>